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<sst xmlns="http://schemas.openxmlformats.org/spreadsheetml/2006/main" count="4843" uniqueCount="1068">
  <si>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</si>
  <si>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</si>
  <si>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</si>
  <si>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</si>
  <si>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</si>
  <si>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</si>
  <si>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</si>
  <si>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</si>
  <si>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</si>
  <si>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</si>
  <si>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</si>
  <si>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</si>
  <si>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</si>
  <si>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</si>
  <si>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</si>
  <si>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</si>
  <si>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</si>
  <si>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</si>
  <si>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</si>
  <si>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</si>
  <si>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</si>
  <si>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</si>
  <si>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</si>
  <si>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</si>
  <si>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</si>
  <si>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</si>
  <si>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</si>
  <si>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</si>
  <si>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</si>
  <si>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</si>
  <si>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</si>
  <si>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</si>
  <si>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</si>
  <si>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</si>
  <si>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</si>
  <si>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</si>
  <si>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</si>
  <si>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</si>
  <si>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</si>
  <si>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</si>
  <si>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</si>
  <si>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</si>
  <si>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</si>
  <si>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</si>
  <si>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</si>
  <si>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</si>
  <si>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</si>
  <si>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</si>
  <si>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</si>
  <si>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</si>
  <si>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</si>
  <si>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</si>
  <si>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</si>
  <si>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</si>
  <si>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</si>
  <si>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</si>
  <si>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</si>
  <si>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</si>
  <si>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</si>
  <si>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</si>
  <si>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</si>
  <si>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</si>
  <si>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</si>
  <si>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</si>
  <si>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</si>
  <si>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</si>
  <si>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</si>
  <si>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</si>
  <si>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</si>
  <si>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</si>
  <si>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</si>
  <si>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</si>
  <si>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</si>
  <si>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</si>
  <si>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</si>
  <si>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</si>
  <si>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</si>
  <si>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</si>
  <si>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</si>
  <si>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</si>
  <si>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</si>
  <si>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</si>
  <si>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</si>
  <si>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</si>
  <si>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</si>
  <si>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</si>
  <si>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</si>
  <si>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</si>
  <si>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</si>
  <si>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</si>
  <si>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</si>
  <si>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</si>
  <si>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</si>
  <si>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</si>
  <si>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</si>
  <si>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</si>
  <si>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</si>
  <si>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</si>
  <si>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</si>
  <si>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</si>
  <si>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</si>
  <si>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</si>
  <si>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</si>
  <si>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</si>
  <si>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</si>
  <si>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</si>
  <si>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</si>
  <si>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</si>
  <si>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</si>
  <si>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</si>
  <si>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</si>
  <si>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</si>
  <si>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</si>
  <si>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</si>
  <si>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</si>
  <si>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</si>
  <si>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</si>
  <si>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</si>
  <si>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</si>
  <si>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</si>
  <si>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</si>
  <si>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</si>
  <si>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</si>
  <si>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</si>
  <si>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</si>
  <si>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</si>
  <si>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</si>
  <si>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</si>
  <si>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</si>
  <si>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</si>
  <si>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</si>
  <si>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</si>
  <si>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</si>
  <si>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</si>
  <si>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</si>
  <si>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</si>
  <si>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</si>
  <si>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</si>
  <si>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</si>
  <si>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</si>
  <si>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</si>
  <si>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</si>
  <si>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</si>
  <si>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</si>
  <si>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</si>
  <si>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</si>
  <si>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</si>
  <si>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</si>
  <si>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</si>
  <si>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</si>
  <si>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</si>
  <si>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</si>
  <si>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</si>
  <si>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</si>
  <si>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</si>
  <si>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</si>
  <si>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</si>
  <si>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</si>
  <si>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</si>
  <si>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</si>
  <si>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</si>
  <si>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</si>
  <si>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</si>
  <si>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</si>
  <si>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</si>
  <si>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</si>
  <si>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</si>
  <si>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</si>
  <si>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</si>
  <si>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</si>
  <si>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</si>
  <si>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</si>
  <si>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</si>
  <si>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</si>
  <si>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</si>
  <si>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</si>
  <si>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</si>
  <si>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</si>
  <si>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</si>
  <si>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</si>
  <si>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</si>
  <si>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</si>
  <si>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</si>
  <si>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</si>
  <si>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</si>
  <si>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</si>
  <si>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</si>
  <si>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</si>
  <si>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</si>
  <si>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</si>
  <si>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</si>
  <si>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</si>
  <si>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</si>
  <si>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</si>
  <si>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</si>
  <si>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</si>
  <si>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</si>
  <si>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</si>
  <si>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</si>
  <si>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</si>
  <si>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</si>
  <si>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</si>
  <si>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</si>
  <si>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</si>
  <si>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</si>
  <si>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</si>
  <si>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</si>
  <si>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</si>
  <si>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</si>
  <si>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</si>
  <si>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</si>
  <si>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</si>
  <si>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</si>
  <si>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</si>
  <si>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</si>
  <si>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</si>
  <si>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</si>
  <si>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</si>
  <si>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</si>
  <si>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</si>
  <si>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</si>
  <si>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</si>
  <si>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</si>
  <si>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</si>
  <si>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</si>
  <si>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</si>
  <si>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</si>
  <si>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</si>
  <si>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</si>
  <si>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</si>
  <si>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</si>
  <si>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</si>
  <si>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</si>
  <si>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</si>
  <si>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</si>
  <si>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</si>
  <si>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</si>
  <si>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</si>
  <si>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</si>
  <si>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</si>
  <si>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</si>
  <si>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</si>
  <si>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</si>
  <si>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</si>
  <si>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</si>
  <si>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</si>
  <si>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</si>
  <si>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</si>
  <si>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</si>
  <si>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</si>
  <si>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</si>
  <si>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</si>
  <si>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</si>
  <si>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</si>
  <si>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</si>
  <si>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</si>
  <si>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</si>
  <si>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</si>
  <si>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</si>
  <si>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</si>
  <si>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</si>
  <si>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</si>
  <si>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</si>
  <si>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</si>
  <si>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</si>
  <si>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</si>
  <si>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</si>
  <si>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</si>
  <si>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</si>
  <si>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</si>
  <si>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</si>
  <si>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</si>
  <si>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</si>
  <si>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</si>
  <si>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</si>
  <si>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</si>
  <si>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</si>
  <si>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</si>
  <si>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</si>
  <si>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</si>
  <si>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</si>
  <si>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</si>
  <si>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</si>
  <si>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</si>
  <si>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</si>
  <si>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</si>
  <si>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</si>
  <si>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</si>
  <si>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</si>
  <si>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</si>
  <si>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</si>
  <si>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</si>
  <si>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</si>
  <si>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</si>
  <si>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</si>
  <si>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</si>
  <si>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</si>
  <si>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</si>
  <si>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</si>
  <si>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</si>
  <si>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</si>
  <si>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</si>
  <si>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</si>
  <si>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</si>
  <si>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</si>
  <si>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</si>
  <si>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</si>
  <si>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</si>
  <si>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</si>
  <si>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</si>
  <si>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</si>
  <si>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</si>
  <si>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</si>
  <si>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</si>
  <si>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</si>
  <si>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</si>
  <si>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</si>
  <si>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</si>
  <si>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</si>
  <si>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</si>
  <si>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</si>
  <si>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</si>
  <si>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</si>
  <si>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</si>
  <si>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</si>
  <si>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</si>
  <si>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</si>
  <si>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</si>
  <si>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</si>
  <si>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</si>
  <si>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</si>
  <si>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</si>
  <si>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</si>
  <si>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</si>
  <si>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</si>
  <si>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</si>
  <si>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</si>
  <si>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</si>
  <si>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</si>
  <si>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</si>
  <si>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</si>
  <si>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</si>
  <si>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</si>
  <si>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</si>
  <si>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</si>
  <si>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</si>
  <si>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</si>
  <si>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</si>
  <si>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</si>
  <si>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</si>
  <si>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</si>
  <si>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</si>
  <si>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</si>
  <si>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</si>
  <si>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</si>
  <si>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</si>
  <si>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</si>
  <si>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</si>
  <si>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</si>
  <si>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</si>
  <si>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</si>
  <si>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</si>
  <si>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</si>
  <si>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</si>
  <si>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</si>
  <si>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</si>
  <si>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</si>
  <si>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</si>
  <si>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</si>
  <si>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</si>
  <si>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</si>
  <si>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</si>
  <si>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</si>
  <si>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</si>
  <si>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</si>
  <si>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</si>
  <si>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</si>
  <si>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</si>
  <si>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</si>
  <si>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</si>
  <si>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</si>
  <si>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</si>
  <si>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</si>
  <si>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</si>
  <si>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</si>
  <si>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</si>
  <si>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</si>
  <si>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</si>
  <si>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</si>
  <si>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</si>
  <si>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</si>
  <si>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</si>
  <si>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</si>
  <si>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</si>
  <si>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</si>
  <si>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</si>
  <si>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</si>
  <si>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</si>
  <si>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</si>
  <si>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</si>
  <si>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</si>
  <si>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</si>
  <si>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</si>
  <si>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</si>
  <si>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</si>
  <si>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</si>
  <si>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</si>
  <si>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</si>
  <si>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</si>
  <si>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</si>
  <si>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</si>
  <si>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</si>
  <si>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</si>
  <si>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</si>
  <si>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</si>
  <si>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</si>
  <si>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</si>
  <si>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</si>
  <si>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</si>
  <si>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</si>
  <si>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</si>
  <si>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</si>
  <si>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</si>
  <si>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</si>
  <si>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</si>
  <si>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</si>
  <si>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</si>
  <si>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</si>
  <si>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</si>
  <si>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</si>
  <si>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</si>
  <si>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</si>
  <si>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</si>
  <si>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</si>
  <si>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</si>
  <si>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</si>
  <si>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</si>
  <si>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</si>
  <si>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</si>
  <si>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</si>
  <si>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</si>
  <si>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</si>
  <si>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</si>
  <si>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</si>
  <si>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</si>
  <si>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</si>
  <si>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</si>
  <si>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</si>
  <si>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</si>
  <si>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</si>
  <si>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</si>
  <si>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</si>
  <si>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</si>
  <si>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</si>
  <si>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</si>
  <si>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</si>
  <si>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</si>
  <si>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</si>
  <si>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</si>
  <si>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</si>
  <si>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</si>
  <si>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</si>
  <si>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</si>
  <si>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</si>
  <si>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</si>
  <si>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</si>
  <si>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</si>
  <si>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</si>
  <si>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</si>
  <si>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</si>
  <si>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</si>
  <si>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</si>
  <si>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</si>
  <si>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</si>
  <si>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</si>
  <si>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</si>
  <si>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</si>
  <si>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</si>
  <si>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</si>
  <si>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</si>
  <si>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</si>
  <si>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</si>
  <si>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</si>
  <si>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</si>
  <si>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</si>
  <si>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</si>
  <si>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</si>
  <si>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</si>
  <si>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</si>
  <si>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</si>
  <si>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</si>
  <si>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</si>
  <si>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</si>
  <si>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</si>
  <si>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</si>
  <si>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</si>
  <si>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</si>
  <si>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</si>
  <si>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</si>
  <si>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</si>
  <si>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</si>
  <si>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</si>
  <si>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</si>
  <si>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</si>
  <si>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</si>
  <si>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</si>
  <si>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</si>
  <si>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</si>
  <si>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</si>
  <si>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</si>
  <si>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</si>
  <si>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</si>
  <si>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</si>
  <si>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</si>
  <si>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</si>
  <si>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</si>
  <si>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</si>
  <si>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</si>
  <si>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</si>
  <si>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</si>
  <si>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</si>
  <si>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</si>
  <si>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</si>
  <si>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</si>
  <si>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</si>
  <si>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</si>
  <si>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</si>
  <si>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</si>
  <si>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</si>
  <si>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</si>
  <si>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</si>
  <si>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</si>
  <si>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</si>
  <si>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</si>
  <si>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</si>
  <si>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</si>
  <si>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</si>
  <si>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</si>
  <si>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</si>
  <si>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</si>
  <si>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</si>
  <si>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</si>
  <si>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</si>
  <si>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</si>
  <si>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</si>
  <si>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</si>
  <si>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</si>
  <si>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</si>
  <si>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</si>
  <si>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</si>
  <si>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</si>
  <si>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</si>
  <si>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</si>
  <si>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</si>
  <si>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</si>
  <si>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</si>
  <si>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</si>
  <si>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</si>
  <si>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</si>
  <si>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</si>
  <si>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</si>
  <si>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</si>
  <si>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</si>
  <si>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</si>
  <si>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</si>
  <si>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</si>
  <si>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</si>
  <si>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</si>
  <si>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</si>
  <si>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</si>
  <si>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</si>
  <si>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</si>
  <si>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</si>
  <si>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</si>
  <si>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</si>
  <si>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</si>
  <si>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</si>
  <si>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</si>
  <si>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</si>
  <si>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</si>
  <si>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</si>
  <si>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</si>
  <si>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</si>
  <si>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</si>
  <si>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</si>
  <si>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</si>
  <si>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</si>
  <si>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</si>
  <si>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</si>
  <si>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</si>
  <si>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</si>
  <si>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</si>
  <si>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</si>
  <si>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</si>
  <si>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</si>
  <si>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</si>
  <si>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</si>
  <si>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</si>
  <si>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</si>
  <si>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</si>
  <si>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</si>
  <si>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</si>
  <si>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</si>
  <si>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</si>
  <si>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</si>
  <si>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</si>
  <si>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</si>
  <si>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</si>
  <si>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</si>
  <si>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</si>
  <si>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</si>
  <si>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</si>
  <si>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</si>
  <si>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</si>
  <si>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</si>
  <si>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</si>
  <si>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</si>
  <si>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</si>
  <si>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</si>
  <si>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</si>
  <si>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</si>
  <si>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</si>
  <si>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</si>
  <si>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</si>
  <si>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</si>
  <si>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</si>
  <si>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</si>
  <si>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</si>
  <si>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</si>
  <si>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</si>
  <si>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</si>
  <si>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</si>
  <si>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</si>
  <si>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</si>
  <si>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</si>
  <si>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</si>
  <si>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</si>
  <si>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</si>
  <si>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</si>
  <si>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</si>
  <si>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</si>
  <si>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</si>
  <si>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</si>
  <si>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</si>
  <si>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</si>
  <si>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</si>
  <si>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</si>
  <si>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</si>
  <si>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</si>
  <si>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</si>
  <si>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</si>
  <si>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</si>
  <si>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</si>
  <si>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</si>
  <si>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</si>
  <si>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</si>
  <si>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</si>
  <si>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</si>
  <si>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</si>
  <si>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</si>
  <si>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</si>
  <si>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</si>
  <si>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</si>
  <si>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</si>
  <si>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</si>
  <si>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</si>
  <si>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</si>
  <si>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</si>
  <si>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</si>
  <si>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</si>
  <si>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</si>
  <si>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</si>
  <si>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</si>
  <si>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</si>
  <si>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</si>
  <si>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</si>
  <si>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</si>
  <si>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</si>
  <si>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</si>
  <si>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</si>
  <si>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</si>
  <si>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</si>
  <si>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</si>
  <si>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</si>
  <si>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</si>
  <si>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</si>
  <si>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</si>
  <si>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</si>
  <si>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</si>
  <si>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</si>
  <si>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</si>
  <si>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</si>
  <si>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</si>
  <si>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</si>
  <si>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</si>
  <si>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</si>
  <si>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</si>
  <si>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</si>
  <si>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</si>
  <si>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</si>
  <si>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</si>
  <si>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</si>
  <si>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</si>
  <si>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</si>
  <si>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</si>
  <si>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</si>
  <si>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</si>
  <si>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</si>
  <si>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</si>
  <si>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</si>
  <si>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</si>
  <si>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</si>
  <si>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</si>
  <si>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</si>
  <si>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</si>
  <si>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</si>
  <si>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</si>
  <si>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</si>
  <si>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</si>
  <si>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</si>
  <si>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</si>
  <si>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</si>
  <si>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</si>
  <si>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</si>
  <si>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</si>
  <si>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</si>
  <si>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</si>
  <si>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</si>
  <si>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</si>
  <si>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</si>
  <si>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</si>
  <si>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</si>
  <si>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</si>
  <si>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</si>
  <si>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</si>
  <si>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</si>
  <si>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</si>
  <si>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</si>
  <si>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</si>
  <si>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</si>
  <si>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</si>
  <si>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</si>
  <si>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</si>
  <si>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</si>
  <si>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</si>
  <si>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</si>
  <si>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</si>
  <si>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</si>
  <si>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</si>
  <si>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</si>
  <si>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</si>
  <si>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</si>
  <si>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</si>
  <si>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</si>
  <si>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</si>
  <si>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</si>
  <si>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</si>
  <si>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</si>
  <si>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</si>
  <si>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</si>
  <si>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</si>
  <si>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</si>
  <si>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</si>
  <si>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</si>
  <si>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</si>
  <si>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</si>
  <si>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</si>
  <si>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</si>
  <si>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</si>
  <si>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</si>
  <si>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</si>
  <si>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</si>
  <si>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</si>
  <si>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</si>
  <si>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</si>
  <si>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</si>
  <si>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</si>
  <si>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</si>
  <si>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</si>
  <si>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</si>
  <si>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</si>
  <si>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</si>
  <si>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</si>
  <si>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</si>
  <si>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</si>
  <si>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</si>
  <si>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</si>
  <si>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</si>
  <si>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</si>
  <si>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</si>
  <si>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</si>
  <si>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</si>
  <si>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</si>
  <si>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</si>
  <si>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</si>
  <si>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</si>
  <si>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</si>
  <si>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</si>
  <si>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</si>
  <si>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</si>
  <si>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</si>
  <si>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</si>
  <si>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</si>
  <si>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</si>
  <si>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</si>
  <si>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</si>
  <si>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</si>
  <si>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</si>
  <si>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</si>
  <si>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</si>
  <si>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</si>
  <si>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</si>
  <si>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</si>
  <si>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</si>
  <si>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</si>
  <si>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</si>
  <si>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</si>
  <si>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</si>
  <si>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</si>
  <si>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</si>
  <si>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</si>
  <si>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</si>
  <si>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</si>
  <si>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</si>
  <si>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</si>
  <si>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</si>
  <si>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</si>
  <si>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</si>
  <si>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</si>
  <si>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</si>
  <si>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</si>
  <si>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</si>
  <si>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</si>
  <si>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</si>
  <si>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</si>
  <si>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</si>
  <si>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</si>
  <si>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</si>
  <si>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</si>
  <si>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</si>
  <si>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</si>
  <si>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</si>
  <si>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</si>
  <si>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</si>
  <si>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</si>
  <si>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</si>
  <si>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</si>
  <si>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</si>
  <si>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</si>
  <si>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</si>
  <si>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</si>
  <si>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</si>
  <si>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</si>
  <si>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</si>
  <si>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</si>
  <si>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</si>
  <si>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</si>
  <si>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</si>
  <si>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</si>
  <si>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</si>
  <si>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</si>
  <si>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</si>
  <si>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</si>
  <si>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</si>
  <si>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</si>
  <si>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</si>
  <si>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</si>
  <si>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</si>
  <si>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</si>
  <si>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</si>
  <si>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</si>
  <si>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</si>
  <si>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</si>
  <si>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</si>
  <si>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</si>
  <si>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</si>
  <si>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</si>
  <si>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</si>
  <si>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</si>
  <si>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</si>
  <si>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</si>
  <si>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</si>
  <si>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</si>
  <si>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</si>
  <si>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</si>
  <si>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</si>
  <si>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</si>
  <si>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</si>
  <si>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</si>
  <si>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</si>
  <si>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</si>
  <si>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</si>
  <si>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</si>
  <si>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</si>
  <si>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</si>
  <si>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</si>
  <si>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</si>
  <si>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</si>
  <si>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</si>
  <si>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</si>
  <si>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</si>
  <si>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</si>
  <si>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</si>
  <si>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</si>
  <si>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</si>
  <si>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</si>
  <si>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</si>
  <si>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</si>
  <si>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</si>
  <si>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</si>
  <si>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</si>
  <si>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</si>
  <si>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</si>
  <si>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</si>
  <si>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</si>
  <si>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</si>
  <si>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</si>
  <si>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</si>
  <si>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</si>
  <si>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</si>
  <si>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</si>
  <si>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</si>
  <si>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</si>
  <si>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</si>
  <si>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</si>
  <si>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</si>
  <si>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</si>
  <si>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</si>
  <si>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</si>
  <si>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</si>
  <si>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</si>
  <si>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</si>
  <si>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</si>
  <si>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</si>
  <si>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</si>
  <si>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</si>
  <si>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</si>
  <si>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</si>
  <si>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</si>
  <si>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</si>
  <si>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</si>
  <si>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</si>
  <si>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</si>
  <si>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</si>
  <si>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</si>
  <si>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</si>
  <si>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</si>
  <si>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</si>
  <si>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</si>
  <si>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</si>
  <si>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</si>
  <si>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</si>
  <si>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</si>
  <si>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</si>
  <si>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</si>
  <si>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</si>
  <si>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</si>
  <si>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</si>
  <si>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</si>
  <si>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</si>
  <si>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</si>
  <si>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</si>
  <si>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</si>
  <si>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</si>
  <si>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</si>
  <si>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</si>
  <si>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</si>
  <si>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</si>
  <si>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</si>
  <si>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</si>
  <si>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</si>
  <si>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</si>
  <si>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</si>
  <si>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</si>
  <si>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</si>
  <si>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</si>
  <si>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</si>
  <si>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</si>
  <si>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</si>
  <si>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</si>
  <si>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</si>
  <si>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</si>
  <si>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</si>
  <si>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</si>
  <si>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</si>
  <si>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</si>
  <si>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</si>
  <si>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</si>
  <si>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</si>
  <si>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</si>
  <si>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</si>
  <si>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</si>
  <si>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</si>
  <si>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</si>
  <si>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</si>
  <si>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</si>
  <si>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</si>
  <si>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</si>
  <si>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</si>
  <si>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</si>
  <si>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</si>
  <si>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</si>
  <si>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</si>
  <si>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</si>
  <si>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</si>
  <si>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</si>
  <si>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</si>
  <si>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</si>
  <si>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</si>
  <si>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</si>
  <si>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</si>
  <si>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</si>
  <si>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</si>
  <si>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</si>
  <si>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</si>
  <si>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</si>
  <si>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</si>
  <si>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</si>
  <si>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</si>
  <si>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</si>
  <si>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</si>
  <si>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</si>
  <si>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</si>
  <si>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</si>
  <si>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</si>
  <si>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</si>
  <si>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</si>
  <si>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</si>
  <si>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</si>
  <si>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</si>
  <si>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</si>
  <si>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</si>
  <si>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</si>
  <si>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</si>
  <si>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</si>
  <si>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</si>
  <si>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</si>
  <si>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</si>
  <si>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</si>
  <si>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</si>
  <si>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</si>
  <si>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</si>
  <si>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</si>
  <si>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</si>
  <si>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</si>
  <si>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</si>
  <si>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</si>
  <si>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</si>
  <si>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</si>
  <si>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</si>
  <si>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</si>
  <si>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</si>
  <si>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</si>
  <si>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</si>
  <si>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</si>
  <si>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</si>
  <si>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</si>
  <si>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</si>
  <si>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</si>
  <si>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</si>
  <si>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</si>
  <si>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</si>
  <si>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</si>
  <si>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</si>
  <si>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</si>
  <si>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</si>
  <si>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</si>
  <si>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FC BOMBONERA 1999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</si>
</sst>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left" vertical="center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57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5" fillId="0" borderId="14" xfId="0" applyFont="1" applyFill="1" applyBorder="1" applyAlignment="1" applyProtection="1">
      <alignment horizontal="left" vertical="center"/>
      <protection locked="0"/>
    </xf>
    <xf numFmtId="0" fontId="57" fillId="0" borderId="14" xfId="0" applyFont="1" applyFill="1" applyBorder="1" applyAlignment="1" applyProtection="1">
      <alignment horizontal="left" vertical="center"/>
      <protection locked="0"/>
    </xf>
    <xf numFmtId="0" fontId="57" fillId="0" borderId="15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/>
    </xf>
    <xf numFmtId="0" fontId="55" fillId="0" borderId="16" xfId="48" applyFont="1" applyFill="1" applyBorder="1" applyAlignment="1" applyProtection="1">
      <alignment horizontal="left" vertical="center"/>
      <protection locked="0"/>
    </xf>
    <xf numFmtId="0" fontId="60" fillId="0" borderId="0" xfId="48" applyFont="1" applyFill="1" applyBorder="1" applyAlignment="1" applyProtection="1">
      <alignment horizontal="center" vertical="center"/>
      <protection locked="0"/>
    </xf>
    <xf numFmtId="0" fontId="57" fillId="0" borderId="16" xfId="48" applyFont="1" applyFill="1" applyBorder="1" applyAlignment="1" applyProtection="1">
      <alignment horizontal="left" vertical="center"/>
      <protection locked="0"/>
    </xf>
    <xf numFmtId="0" fontId="60" fillId="0" borderId="16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vertical="center"/>
      <protection/>
    </xf>
    <xf numFmtId="176" fontId="54" fillId="0" borderId="0" xfId="0" applyNumberFormat="1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176" fontId="59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60" fillId="0" borderId="17" xfId="48" applyFont="1" applyFill="1" applyBorder="1" applyAlignment="1" applyProtection="1">
      <alignment horizontal="center" vertical="center"/>
      <protection/>
    </xf>
    <xf numFmtId="176" fontId="54" fillId="0" borderId="18" xfId="62" applyNumberFormat="1" applyFont="1" applyFill="1" applyBorder="1" applyAlignment="1" applyProtection="1">
      <alignment horizontal="right" vertical="center"/>
      <protection/>
    </xf>
    <xf numFmtId="0" fontId="60" fillId="0" borderId="19" xfId="48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20" xfId="0" applyFont="1" applyFill="1" applyBorder="1" applyAlignment="1" applyProtection="1">
      <alignment vertical="center"/>
      <protection/>
    </xf>
    <xf numFmtId="0" fontId="57" fillId="0" borderId="16" xfId="48" applyFont="1" applyFill="1" applyBorder="1" applyAlignment="1" applyProtection="1">
      <alignment horizontal="left" vertical="center"/>
      <protection/>
    </xf>
    <xf numFmtId="0" fontId="57" fillId="0" borderId="21" xfId="48" applyFont="1" applyFill="1" applyBorder="1" applyAlignment="1" applyProtection="1">
      <alignment horizontal="left" vertical="center"/>
      <protection/>
    </xf>
    <xf numFmtId="0" fontId="60" fillId="0" borderId="22" xfId="48" applyFont="1" applyFill="1" applyBorder="1" applyAlignment="1" applyProtection="1">
      <alignment horizontal="center" vertical="center"/>
      <protection/>
    </xf>
    <xf numFmtId="176" fontId="54" fillId="0" borderId="23" xfId="62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0" fillId="0" borderId="24" xfId="48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5" fillId="0" borderId="16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60" fillId="0" borderId="16" xfId="48" applyFont="1" applyFill="1" applyBorder="1" applyAlignment="1" applyProtection="1">
      <alignment horizontal="center" vertical="center"/>
      <protection/>
    </xf>
    <xf numFmtId="176" fontId="54" fillId="0" borderId="26" xfId="48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9" fillId="0" borderId="27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0" fillId="0" borderId="27" xfId="48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25" xfId="48" applyFont="1" applyFill="1" applyBorder="1" applyAlignment="1" applyProtection="1">
      <alignment horizontal="center" vertical="center"/>
      <protection/>
    </xf>
    <xf numFmtId="0" fontId="60" fillId="0" borderId="0" xfId="48" applyFont="1" applyFill="1" applyBorder="1" applyAlignment="1" applyProtection="1">
      <alignment horizontal="center"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5" fillId="0" borderId="28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4" fillId="33" borderId="0" xfId="0" applyNumberFormat="1" applyFont="1" applyFill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12" xfId="0" applyFont="1" applyFill="1" applyBorder="1" applyAlignment="1" applyProtection="1">
      <alignment horizontal="left" vertical="center"/>
      <protection locked="0"/>
    </xf>
    <xf numFmtId="0" fontId="55" fillId="0" borderId="27" xfId="48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left" vertical="center"/>
      <protection/>
    </xf>
    <xf numFmtId="0" fontId="54" fillId="30" borderId="0" xfId="62" applyNumberFormat="1" applyFont="1" applyFill="1" applyBorder="1" applyAlignment="1" applyProtection="1">
      <alignment horizontal="right" vertical="center" wrapText="1"/>
      <protection/>
    </xf>
    <xf numFmtId="0" fontId="54" fillId="30" borderId="0" xfId="0" applyNumberFormat="1" applyFont="1" applyFill="1" applyBorder="1" applyAlignment="1" applyProtection="1">
      <alignment horizontal="right" vertical="center"/>
      <protection/>
    </xf>
    <xf numFmtId="0" fontId="54" fillId="3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62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9" fillId="34" borderId="0" xfId="0" applyNumberFormat="1" applyFont="1" applyFill="1" applyBorder="1" applyAlignment="1" applyProtection="1">
      <alignment horizontal="left" vertical="center"/>
      <protection/>
    </xf>
    <xf numFmtId="0" fontId="59" fillId="34" borderId="0" xfId="0" applyNumberFormat="1" applyFont="1" applyFill="1" applyBorder="1" applyAlignment="1" applyProtection="1">
      <alignment horizontal="right" vertical="center"/>
      <protection/>
    </xf>
    <xf numFmtId="0" fontId="59" fillId="34" borderId="0" xfId="62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176" fontId="64" fillId="0" borderId="0" xfId="0" applyNumberFormat="1" applyFont="1" applyFill="1" applyBorder="1" applyAlignment="1" applyProtection="1">
      <alignment vertical="center"/>
      <protection/>
    </xf>
    <xf numFmtId="0" fontId="55" fillId="0" borderId="15" xfId="0" applyFont="1" applyFill="1" applyBorder="1" applyAlignment="1" applyProtection="1">
      <alignment horizontal="left" vertical="center"/>
      <protection locked="0"/>
    </xf>
    <xf numFmtId="0" fontId="55" fillId="0" borderId="21" xfId="48" applyFont="1" applyFill="1" applyBorder="1" applyAlignment="1" applyProtection="1">
      <alignment horizontal="left" vertical="center"/>
      <protection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8" fillId="0" borderId="21" xfId="48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/>
      <protection/>
    </xf>
    <xf numFmtId="176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6" fillId="0" borderId="29" xfId="0" applyFont="1" applyFill="1" applyBorder="1" applyAlignment="1" applyProtection="1">
      <alignment horizontal="left" vertical="center"/>
      <protection locked="0"/>
    </xf>
    <xf numFmtId="0" fontId="56" fillId="0" borderId="30" xfId="48" applyFont="1" applyFill="1" applyBorder="1" applyAlignment="1" applyProtection="1">
      <alignment horizontal="left" vertical="center"/>
      <protection/>
    </xf>
    <xf numFmtId="0" fontId="60" fillId="0" borderId="31" xfId="48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left" vertical="center"/>
      <protection locked="0"/>
    </xf>
    <xf numFmtId="0" fontId="55" fillId="0" borderId="33" xfId="48" applyFont="1" applyFill="1" applyBorder="1" applyAlignment="1" applyProtection="1">
      <alignment horizontal="left" vertical="center"/>
      <protection/>
    </xf>
    <xf numFmtId="0" fontId="60" fillId="0" borderId="34" xfId="48" applyFont="1" applyFill="1" applyBorder="1" applyAlignment="1" applyProtection="1">
      <alignment horizontal="center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60" fillId="0" borderId="35" xfId="48" applyFont="1" applyFill="1" applyBorder="1" applyAlignment="1" applyProtection="1">
      <alignment horizontal="center" vertical="center"/>
      <protection/>
    </xf>
    <xf numFmtId="176" fontId="54" fillId="0" borderId="36" xfId="62" applyNumberFormat="1" applyFont="1" applyFill="1" applyBorder="1" applyAlignment="1" applyProtection="1">
      <alignment horizontal="right" vertical="center"/>
      <protection/>
    </xf>
    <xf numFmtId="0" fontId="57" fillId="0" borderId="32" xfId="0" applyFont="1" applyFill="1" applyBorder="1" applyAlignment="1" applyProtection="1">
      <alignment horizontal="left" vertical="center"/>
      <protection locked="0"/>
    </xf>
    <xf numFmtId="0" fontId="57" fillId="0" borderId="33" xfId="48" applyFont="1" applyFill="1" applyBorder="1" applyAlignment="1" applyProtection="1">
      <alignment horizontal="left" vertical="center"/>
      <protection/>
    </xf>
    <xf numFmtId="0" fontId="57" fillId="0" borderId="34" xfId="48" applyFont="1" applyFill="1" applyBorder="1" applyAlignment="1" applyProtection="1">
      <alignment horizontal="left" vertical="center"/>
      <protection/>
    </xf>
    <xf numFmtId="0" fontId="57" fillId="0" borderId="19" xfId="48" applyFont="1" applyFill="1" applyBorder="1" applyAlignment="1" applyProtection="1">
      <alignment horizontal="left" vertical="center"/>
      <protection/>
    </xf>
    <xf numFmtId="0" fontId="57" fillId="0" borderId="24" xfId="48" applyFont="1" applyFill="1" applyBorder="1" applyAlignment="1" applyProtection="1">
      <alignment horizontal="left" vertical="center"/>
      <protection/>
    </xf>
    <xf numFmtId="0" fontId="60" fillId="0" borderId="21" xfId="48" applyFont="1" applyFill="1" applyBorder="1" applyAlignment="1" applyProtection="1">
      <alignment horizontal="center" vertical="center"/>
      <protection/>
    </xf>
    <xf numFmtId="0" fontId="60" fillId="0" borderId="37" xfId="48" applyFont="1" applyFill="1" applyBorder="1" applyAlignment="1" applyProtection="1">
      <alignment horizontal="center" vertical="center"/>
      <protection/>
    </xf>
    <xf numFmtId="0" fontId="60" fillId="0" borderId="18" xfId="48" applyFont="1" applyFill="1" applyBorder="1" applyAlignment="1" applyProtection="1">
      <alignment horizontal="center" vertical="center"/>
      <protection/>
    </xf>
    <xf numFmtId="0" fontId="60" fillId="0" borderId="36" xfId="48" applyFont="1" applyFill="1" applyBorder="1" applyAlignment="1" applyProtection="1">
      <alignment horizontal="center" vertical="center"/>
      <protection/>
    </xf>
    <xf numFmtId="0" fontId="60" fillId="0" borderId="23" xfId="48" applyFont="1" applyFill="1" applyBorder="1" applyAlignment="1" applyProtection="1">
      <alignment horizontal="center" vertical="center"/>
      <protection/>
    </xf>
    <xf numFmtId="176" fontId="60" fillId="0" borderId="0" xfId="48" applyNumberFormat="1" applyFont="1" applyFill="1" applyBorder="1" applyAlignment="1" applyProtection="1">
      <alignment horizontal="center" vertical="center"/>
      <protection/>
    </xf>
    <xf numFmtId="0" fontId="58" fillId="34" borderId="38" xfId="0" applyFont="1" applyFill="1" applyBorder="1" applyAlignment="1" applyProtection="1">
      <alignment horizontal="left" vertical="center"/>
      <protection locked="0"/>
    </xf>
    <xf numFmtId="0" fontId="58" fillId="34" borderId="39" xfId="48" applyFont="1" applyFill="1" applyBorder="1" applyAlignment="1" applyProtection="1">
      <alignment horizontal="left" vertical="center"/>
      <protection/>
    </xf>
    <xf numFmtId="0" fontId="60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9" fillId="33" borderId="0" xfId="0" applyNumberFormat="1" applyFont="1" applyFill="1" applyAlignment="1" applyProtection="1">
      <alignment horizontal="left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28</v>
      </c>
      <c r="C2" s="62" t="str">
        <f>VLOOKUP(B2,POR!$A$1:$D$21,2,FALSE)</f>
        <v>MILAN</v>
      </c>
      <c r="D2" s="63">
        <f>VLOOKUP(B2,POR!$A$1:$D$21,3,FALSE)</f>
        <v>36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194</v>
      </c>
      <c r="C3" s="43" t="str">
        <f>VLOOKUP(B3,DIF!$A$1:$D$300,2,FALSE)</f>
        <v>LAZIO</v>
      </c>
      <c r="D3" s="64">
        <f>VLOOKUP(B3,DIF!$A$1:$D$300,3,FALSE)</f>
        <v>11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377</v>
      </c>
      <c r="C4" s="43" t="str">
        <f>VLOOKUP(B4,DIF!$A$1:$D$300,2,FALSE)</f>
        <v>FROSINONE</v>
      </c>
      <c r="D4" s="64">
        <f>VLOOKUP(B4,DIF!$A$1:$D$300,3,FALSE)</f>
        <v>14</v>
      </c>
      <c r="E4" s="2"/>
      <c r="F4" s="38">
        <f t="shared" si="0"/>
      </c>
      <c r="G4" s="61"/>
      <c r="H4" s="112" t="s">
        <v>185</v>
      </c>
      <c r="I4" s="113" t="str">
        <f>VLOOKUP(H4,DIF!$F$1:$I$300,2,FALSE)</f>
        <v>VERONA</v>
      </c>
      <c r="J4" s="114">
        <f>VLOOKUP(H4,DIF!$F$1:$I$300,3,FALSE)</f>
        <v>6</v>
      </c>
      <c r="K4" s="44"/>
      <c r="L4" s="9" t="s">
        <v>741</v>
      </c>
      <c r="M4" s="43" t="str">
        <f>VLOOKUP(L4,DIF!$A$1:$D$300,2,FALSE)</f>
        <v>SALERNITANA</v>
      </c>
      <c r="N4" s="26">
        <f>VLOOKUP(L4,DIF!$A$1:$D$300,3,FALSE)</f>
        <v>2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741</v>
      </c>
      <c r="C5" s="43" t="str">
        <f>VLOOKUP(B5,DIF!$A$1:$D$300,2,FALSE)</f>
        <v>SALERNITANA</v>
      </c>
      <c r="D5" s="64">
        <f>VLOOKUP(B5,DIF!$A$1:$D$300,3,FALSE)</f>
        <v>2</v>
      </c>
      <c r="E5" s="2"/>
      <c r="F5" s="38">
        <f t="shared" si="0"/>
      </c>
      <c r="G5" s="61"/>
      <c r="H5" s="9" t="s">
        <v>832</v>
      </c>
      <c r="I5" s="43" t="str">
        <f>VLOOKUP(H5,DIF!$F$1:$I$300,2,FALSE)</f>
        <v>-</v>
      </c>
      <c r="J5" s="28" t="str">
        <f>VLOOKUP(H5,DIF!$F$1:$I$300,3,FALSE)</f>
        <v>-</v>
      </c>
      <c r="K5" s="44"/>
      <c r="L5" s="9" t="s">
        <v>3</v>
      </c>
      <c r="M5" s="43" t="str">
        <f>VLOOKUP(L5,DIF!$A$1:$D$300,2,FALSE)</f>
        <v>-</v>
      </c>
      <c r="N5" s="26" t="str">
        <f>VLOOKUP(L5,DIF!$A$1:$D$300,3,FALSE)</f>
        <v>-</v>
      </c>
      <c r="O5" s="27" t="str">
        <f>VLOOKUP(L5,DIF!$A$1:$D$300,4,FALSE)</f>
        <v>-</v>
      </c>
    </row>
    <row r="6" spans="1:15" ht="13.5" customHeight="1">
      <c r="A6" s="40" t="s">
        <v>6</v>
      </c>
      <c r="B6" s="5" t="s">
        <v>374</v>
      </c>
      <c r="C6" s="43" t="str">
        <f>VLOOKUP(B6,DIF!$A$1:$D$300,2,FALSE)</f>
        <v>FROSINONE</v>
      </c>
      <c r="D6" s="64">
        <f>VLOOKUP(B6,DIF!$A$1:$D$300,3,FALSE)</f>
        <v>10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67</v>
      </c>
      <c r="C7" s="43" t="str">
        <f>VLOOKUP(B7,DIF!$A$1:$D$300,2,FALSE)</f>
        <v>MILAN</v>
      </c>
      <c r="D7" s="64">
        <f>VLOOKUP(B7,DIF!$A$1:$D$300,3,FALSE)</f>
        <v>36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95</v>
      </c>
      <c r="C8" s="43" t="str">
        <f>VLOOKUP(B8,DIF!$A$1:$D$300,2,FALSE)</f>
        <v>ATALANTA</v>
      </c>
      <c r="D8" s="64">
        <f>VLOOKUP(B8,DIF!$A$1:$D$300,3,FALSE)</f>
        <v>20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147</v>
      </c>
      <c r="C9" s="43" t="str">
        <f>VLOOKUP(B9,DIF!$A$1:$D$300,2,FALSE)</f>
        <v>NAPOLI</v>
      </c>
      <c r="D9" s="64">
        <f>VLOOKUP(B9,DIF!$A$1:$D$300,3,FALSE)</f>
        <v>11</v>
      </c>
      <c r="E9" s="2"/>
      <c r="F9" s="38">
        <f t="shared" si="0"/>
      </c>
      <c r="G9" s="61"/>
      <c r="H9" s="10" t="s">
        <v>497</v>
      </c>
      <c r="I9" s="32" t="str">
        <f>VLOOKUP(H9,CEN!$F$1:$I$300,2,FALSE)</f>
        <v>EMPOLI</v>
      </c>
      <c r="J9" s="28">
        <f>VLOOKUP(H9,CEN!$F$1:$I$300,3,FALSE)</f>
        <v>22</v>
      </c>
      <c r="K9" s="36"/>
      <c r="L9" s="119" t="s">
        <v>588</v>
      </c>
      <c r="M9" s="120" t="str">
        <f>VLOOKUP(L9,CEN!$A$1:$D$300,2,FALSE)</f>
        <v>MONZA</v>
      </c>
      <c r="N9" s="120">
        <f>VLOOKUP(L9,CEN!$A$1:$D$300,3,FALSE)</f>
        <v>31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220</v>
      </c>
      <c r="C10" s="84" t="str">
        <f>VLOOKUP(B10,DIFoCEN!$A$1:$D$500,2,FALSE)</f>
        <v>EMPOLI</v>
      </c>
      <c r="D10" s="60">
        <f>VLOOKUP(B10,DIFoCEN!$A$1:$D$500,3,FALSE)</f>
        <v>28</v>
      </c>
      <c r="E10" s="1"/>
      <c r="F10" s="58">
        <f t="shared" si="0"/>
      </c>
      <c r="G10" s="61"/>
      <c r="H10" s="10" t="s">
        <v>755</v>
      </c>
      <c r="I10" s="32" t="str">
        <f>VLOOKUP(H10,CEN!$F$1:$I$300,2,FALSE)</f>
        <v>FROSINONE</v>
      </c>
      <c r="J10" s="28">
        <f>VLOOKUP(H10,CEN!$F$1:$I$300,3,FALSE)</f>
        <v>9</v>
      </c>
      <c r="K10" s="36"/>
      <c r="L10" s="10" t="s">
        <v>484</v>
      </c>
      <c r="M10" s="32" t="str">
        <f>VLOOKUP(L10,CEN!$A$1:$D$300,2,FALSE)</f>
        <v>SALERNITANA</v>
      </c>
      <c r="N10" s="32">
        <f>VLOOKUP(L10,CEN!$A$1:$D$300,3,FALSE)</f>
        <v>11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560</v>
      </c>
      <c r="C11" s="32" t="str">
        <f>VLOOKUP(B11,CEN!$A$1:$D$300,2,FALSE)</f>
        <v>LAZIO</v>
      </c>
      <c r="D11" s="54">
        <f>VLOOKUP(B11,CEN!$A$1:$D$300,3,FALSE)</f>
        <v>42</v>
      </c>
      <c r="E11" s="2"/>
      <c r="F11" s="38">
        <f t="shared" si="0"/>
      </c>
      <c r="G11" s="57"/>
      <c r="H11" s="10" t="s">
        <v>585</v>
      </c>
      <c r="I11" s="32" t="str">
        <f>VLOOKUP(H11,CEN!$F$1:$I$300,2,FALSE)</f>
        <v>ROMA</v>
      </c>
      <c r="J11" s="28">
        <f>VLOOKUP(H11,CEN!$F$1:$I$300,3,FALSE)</f>
        <v>22</v>
      </c>
      <c r="K11" s="36"/>
      <c r="L11" s="10" t="s">
        <v>584</v>
      </c>
      <c r="M11" s="32" t="str">
        <f>VLOOKUP(L11,CEN!$A$1:$D$300,2,FALSE)</f>
        <v>ROMA</v>
      </c>
      <c r="N11" s="32">
        <f>VLOOKUP(L11,CEN!$A$1:$D$300,3,FALSE)</f>
        <v>3</v>
      </c>
      <c r="O11" s="122">
        <f>VLOOKUP(L11,CEN!$A$1:$D$300,4,FALSE)</f>
        <v>7</v>
      </c>
    </row>
    <row r="12" spans="1:15" ht="13.5" customHeight="1">
      <c r="A12" s="41" t="s">
        <v>7</v>
      </c>
      <c r="B12" s="6" t="s">
        <v>484</v>
      </c>
      <c r="C12" s="32" t="str">
        <f>VLOOKUP(B12,CEN!$A$1:$D$300,2,FALSE)</f>
        <v>SALERNITANA</v>
      </c>
      <c r="D12" s="54">
        <f>VLOOKUP(B12,CEN!$A$1:$D$300,3,FALSE)</f>
        <v>11</v>
      </c>
      <c r="E12" s="2"/>
      <c r="F12" s="38">
        <f t="shared" si="0"/>
      </c>
      <c r="G12" s="57"/>
      <c r="H12" s="10" t="s">
        <v>476</v>
      </c>
      <c r="I12" s="32" t="str">
        <f>VLOOKUP(H12,CEN!$F$1:$I$300,2,FALSE)</f>
        <v>FIORENTINA</v>
      </c>
      <c r="J12" s="28">
        <f>VLOOKUP(H12,CEN!$F$1:$I$300,3,FALSE)</f>
        <v>25</v>
      </c>
      <c r="K12" s="36"/>
      <c r="L12" s="10" t="s">
        <v>767</v>
      </c>
      <c r="M12" s="32" t="str">
        <f>VLOOKUP(L12,CEN!$A$1:$D$300,2,FALSE)</f>
        <v>VERONA</v>
      </c>
      <c r="N12" s="32">
        <f>VLOOKUP(L12,CEN!$A$1:$D$300,3,FALSE)</f>
        <v>23</v>
      </c>
      <c r="O12" s="122">
        <f>VLOOKUP(L12,CEN!$A$1:$D$300,4,FALSE)</f>
        <v>7</v>
      </c>
    </row>
    <row r="13" spans="1:15" ht="13.5" customHeight="1" thickBot="1">
      <c r="A13" s="41" t="s">
        <v>7</v>
      </c>
      <c r="B13" s="6" t="s">
        <v>523</v>
      </c>
      <c r="C13" s="32" t="str">
        <f>VLOOKUP(B13,CEN!$A$1:$D$300,2,FALSE)</f>
        <v>VERONA</v>
      </c>
      <c r="D13" s="54">
        <f>VLOOKUP(B13,CEN!$A$1:$D$300,3,FALSE)</f>
        <v>16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588</v>
      </c>
      <c r="C14" s="32" t="str">
        <f>VLOOKUP(B14,CEN!$A$1:$D$300,2,FALSE)</f>
        <v>MONZA</v>
      </c>
      <c r="D14" s="54">
        <f>VLOOKUP(B14,CEN!$A$1:$D$300,3,FALSE)</f>
        <v>31</v>
      </c>
      <c r="E14" s="2"/>
      <c r="F14" s="38">
        <f t="shared" si="0"/>
      </c>
      <c r="G14" s="57"/>
      <c r="H14" s="12" t="s">
        <v>456</v>
      </c>
      <c r="I14" s="25" t="str">
        <f>VLOOKUP(H14,ATT!$F$1:$I$300,2,FALSE)</f>
        <v>SALERNITANA</v>
      </c>
      <c r="J14" s="28">
        <f>VLOOKUP(H14,ATT!$F$1:$I$300,3,FALSE)</f>
        <v>10</v>
      </c>
      <c r="K14" s="29"/>
      <c r="L14" s="115" t="s">
        <v>801</v>
      </c>
      <c r="M14" s="116" t="str">
        <f>VLOOKUP(L14,ATT!$A$1:$D$300,2,FALSE)</f>
        <v>LECCE</v>
      </c>
      <c r="N14" s="117">
        <f>VLOOKUP(L14,ATT!$A$1:$D$500,3,FALSE)</f>
        <v>24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495</v>
      </c>
      <c r="C15" s="32" t="str">
        <f>VLOOKUP(B15,CEN!$A$1:$D$300,2,FALSE)</f>
        <v>INTER</v>
      </c>
      <c r="D15" s="54">
        <f>VLOOKUP(B15,CEN!$A$1:$D$300,3,FALSE)</f>
        <v>61</v>
      </c>
      <c r="E15" s="2"/>
      <c r="F15" s="38">
        <f t="shared" si="0"/>
      </c>
      <c r="G15" s="57"/>
      <c r="H15" s="12" t="s">
        <v>836</v>
      </c>
      <c r="I15" s="25" t="str">
        <f>VLOOKUP(H15,ATT!$F$1:$I$300,2,FALSE)</f>
        <v>-</v>
      </c>
      <c r="J15" s="28" t="str">
        <f>VLOOKUP(H15,ATT!$F$1:$I$300,3,FALSE)</f>
        <v>-</v>
      </c>
      <c r="K15" s="29"/>
      <c r="L15" s="12" t="s">
        <v>4</v>
      </c>
      <c r="M15" s="25" t="str">
        <f>VLOOKUP(L15,ATT!$A$1:$D$300,2,FALSE)</f>
        <v>-</v>
      </c>
      <c r="N15" s="26" t="str">
        <f>VLOOKUP(L15,ATT!$A$1:$D$500,3,FALSE)</f>
        <v>-</v>
      </c>
      <c r="O15" s="27" t="str">
        <f>VLOOKUP(L15,ATT!$A$1:$D$300,4,FALSE)</f>
        <v>-</v>
      </c>
    </row>
    <row r="16" spans="1:15" ht="13.5" customHeight="1">
      <c r="A16" s="41" t="s">
        <v>7</v>
      </c>
      <c r="B16" s="6" t="s">
        <v>767</v>
      </c>
      <c r="C16" s="32" t="str">
        <f>VLOOKUP(B16,CEN!$A$1:$D$300,2,FALSE)</f>
        <v>VERONA</v>
      </c>
      <c r="D16" s="54">
        <f>VLOOKUP(B16,CEN!$A$1:$D$300,3,FALSE)</f>
        <v>23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584</v>
      </c>
      <c r="C17" s="32" t="str">
        <f>VLOOKUP(B17,CEN!$A$1:$D$300,2,FALSE)</f>
        <v>ROMA</v>
      </c>
      <c r="D17" s="54">
        <f>VLOOKUP(B17,CEN!$A$1:$D$300,3,FALSE)</f>
        <v>3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669</v>
      </c>
      <c r="C18" s="65" t="str">
        <f>VLOOKUP(B18,CENoATT!$A$1:$D$500,2,FALSE)</f>
        <v>NAPOLI</v>
      </c>
      <c r="D18" s="60">
        <f>VLOOKUP(B18,CENoATT!$A$1:$D$500,3,FALSE)</f>
        <v>57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802</v>
      </c>
      <c r="C19" s="25" t="str">
        <f>VLOOKUP(B19,ATT!$A$1:$D$300,2,FALSE)</f>
        <v>ROMA</v>
      </c>
      <c r="D19" s="54">
        <f>VLOOKUP(B19,ATT!$A$1:$D$500,3,FALSE)</f>
        <v>66</v>
      </c>
      <c r="E19" s="2"/>
      <c r="F19" s="38">
        <f t="shared" si="0"/>
      </c>
      <c r="G19" s="56"/>
      <c r="H19" s="23"/>
      <c r="I19" s="23"/>
      <c r="J19" s="13">
        <f>SUM(J3:J18)</f>
        <v>94</v>
      </c>
      <c r="K19" s="85"/>
      <c r="L19" s="23"/>
      <c r="M19" s="23"/>
      <c r="N19" s="13">
        <f>SUM(N3:N18)</f>
        <v>94</v>
      </c>
      <c r="O19" s="24">
        <f>SUM(O3:O18)</f>
        <v>43</v>
      </c>
    </row>
    <row r="20" spans="1:15" ht="13.5" customHeight="1">
      <c r="A20" s="42" t="s">
        <v>8</v>
      </c>
      <c r="B20" s="7" t="s">
        <v>319</v>
      </c>
      <c r="C20" s="25" t="str">
        <f>VLOOKUP(B20,ATT!$A$1:$D$300,2,FALSE)</f>
        <v>BOLOGNA</v>
      </c>
      <c r="D20" s="54">
        <f>VLOOKUP(B20,ATT!$A$1:$D$500,3,FALSE)</f>
        <v>50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801</v>
      </c>
      <c r="C21" s="25" t="str">
        <f>VLOOKUP(B21,ATT!$A$1:$D$300,2,FALSE)</f>
        <v>LECCE</v>
      </c>
      <c r="D21" s="54">
        <f>VLOOKUP(B21,ATT!$A$1:$D$500,3,FALSE)</f>
        <v>24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864</v>
      </c>
      <c r="C22" s="25" t="str">
        <f>VLOOKUP(B22,ATT!$A$1:$D$300,2,FALSE)</f>
        <v>MILAN</v>
      </c>
      <c r="D22" s="54">
        <f>VLOOKUP(B22,ATT!$A$1:$D$500,3,FALSE)</f>
        <v>1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126</v>
      </c>
      <c r="C23" s="25" t="str">
        <f>VLOOKUP(B23,ATT!$A$1:$D$300,2,FALSE)</f>
        <v>INTER</v>
      </c>
      <c r="D23" s="54">
        <f>VLOOKUP(B23,ATT!$A$1:$D$500,3,FALSE)</f>
        <v>107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431</v>
      </c>
      <c r="C24" s="25" t="str">
        <f>VLOOKUP(B24,ATT!$A$1:$D$300,2,FALSE)</f>
        <v>LAZIO</v>
      </c>
      <c r="D24" s="54">
        <f>VLOOKUP(B24,ATT!$A$1:$D$500,3,FALSE)</f>
        <v>3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663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1020</v>
      </c>
      <c r="I27" s="103" t="str">
        <f>VLOOKUP(H27,DIFoCEN!$F$1:$I$500,2,FALSE)</f>
        <v>LECCE</v>
      </c>
      <c r="J27" s="37">
        <f>VLOOKUP(H27,DIFoCEN!$F$1:$I$500,3,FALSE)</f>
        <v>30</v>
      </c>
      <c r="K27" s="44"/>
      <c r="L27" s="102" t="s">
        <v>220</v>
      </c>
      <c r="M27" s="103" t="str">
        <f>VLOOKUP(L27,DIFoCEN!$A$1:$D$500,2,FALSE)</f>
        <v>EMPOLI</v>
      </c>
      <c r="N27" s="37">
        <f>VLOOKUP(L27,DIFoCEN!$A$1:$D$500,3,FALSE)</f>
        <v>28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864</v>
      </c>
      <c r="M33" s="116" t="str">
        <f>VLOOKUP(L33,ATT!$A$1:$D$300,2,FALSE)</f>
        <v>MILAN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124</v>
      </c>
      <c r="C38" s="131" t="str">
        <f>VLOOKUP(B38,ATT!$A$1:$D$300,2,FALSE)</f>
        <v>LAZIO</v>
      </c>
      <c r="D38" s="132">
        <f>VLOOKUP(B38,ATT!$A$1:$D$500,3,FALSE)</f>
        <v>54</v>
      </c>
    </row>
    <row r="39" spans="2:5" ht="13.5" customHeight="1" thickBot="1">
      <c r="B39" s="130" t="s">
        <v>208</v>
      </c>
      <c r="C39" s="131" t="str">
        <f>VLOOKUP(B39,ATT!$A$1:$D$300,2,FALSE)</f>
        <v>NAPOLI</v>
      </c>
      <c r="D39" s="132">
        <f>VLOOKUP(B39,ATT!$A$1:$D$500,3,FALSE)</f>
        <v>57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I20:K20 E15:G15 K3:K18 E38:O38 E17:G17 E16 G16 C25:G36 E18:G24 M2:O2 I21:J21 M21:O21 F39:G39 E2:G2 E3:G3 E4:G4 E5:G5 E6:G9 E10:G10 E11:G11 E12:G12 E13:G13 E14:G14 I19:K19 O19 E37:G37 M20:O20 M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2024-02-05T16:48:54Z</dcterms:modified>
  <cp:category/>
  <cp:version/>
  <cp:contentType/>
  <cp:contentStatus/>
</cp:coreProperties>
</file>